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STEFANIA\DIRITTO ANNUALE\"/>
    </mc:Choice>
  </mc:AlternateContent>
  <bookViews>
    <workbookView xWindow="0" yWindow="0" windowWidth="2160" windowHeight="0"/>
  </bookViews>
  <sheets>
    <sheet name="Calcola Dovuto su Fatturato" sheetId="1" r:id="rId1"/>
    <sheet name="Maggiorazioni" sheetId="3" r:id="rId2"/>
  </sheets>
  <definedNames>
    <definedName name="_xlnm._FilterDatabase" localSheetId="1" hidden="1">Maggiorazioni!$A$4:$B$114</definedName>
  </definedNames>
  <calcPr calcId="162913"/>
</workbook>
</file>

<file path=xl/calcChain.xml><?xml version="1.0" encoding="utf-8"?>
<calcChain xmlns="http://schemas.openxmlformats.org/spreadsheetml/2006/main">
  <c r="F13" i="1" l="1"/>
  <c r="F60" i="1" l="1"/>
  <c r="G6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D60" i="1" l="1"/>
  <c r="H60" i="1" s="1"/>
  <c r="I60" i="1" s="1"/>
  <c r="J60" i="1" s="1"/>
  <c r="K60" i="1" s="1"/>
  <c r="D59" i="1"/>
  <c r="H59" i="1" s="1"/>
  <c r="I59" i="1" s="1"/>
  <c r="J59" i="1" s="1"/>
  <c r="K59" i="1" s="1"/>
  <c r="D58" i="1"/>
  <c r="H58" i="1" s="1"/>
  <c r="I58" i="1" s="1"/>
  <c r="J58" i="1" s="1"/>
  <c r="K58" i="1" s="1"/>
  <c r="D57" i="1"/>
  <c r="H57" i="1" s="1"/>
  <c r="I57" i="1" s="1"/>
  <c r="J57" i="1" s="1"/>
  <c r="K57" i="1" s="1"/>
  <c r="D56" i="1"/>
  <c r="H56" i="1" s="1"/>
  <c r="I56" i="1" s="1"/>
  <c r="J56" i="1" s="1"/>
  <c r="K56" i="1" s="1"/>
  <c r="D55" i="1"/>
  <c r="H55" i="1" s="1"/>
  <c r="I55" i="1" s="1"/>
  <c r="J55" i="1" s="1"/>
  <c r="K55" i="1" s="1"/>
  <c r="D54" i="1"/>
  <c r="H54" i="1" s="1"/>
  <c r="I54" i="1" s="1"/>
  <c r="J54" i="1" s="1"/>
  <c r="K54" i="1" s="1"/>
  <c r="D53" i="1"/>
  <c r="H53" i="1" s="1"/>
  <c r="I53" i="1" s="1"/>
  <c r="J53" i="1" s="1"/>
  <c r="K53" i="1" s="1"/>
  <c r="D52" i="1"/>
  <c r="H52" i="1" s="1"/>
  <c r="I52" i="1" s="1"/>
  <c r="J52" i="1" s="1"/>
  <c r="K52" i="1" s="1"/>
  <c r="D51" i="1"/>
  <c r="H51" i="1" s="1"/>
  <c r="I51" i="1" s="1"/>
  <c r="J51" i="1" s="1"/>
  <c r="K51" i="1" s="1"/>
  <c r="D50" i="1"/>
  <c r="D49" i="1"/>
  <c r="D48" i="1"/>
  <c r="H13" i="1" l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H20" i="1" l="1"/>
  <c r="F49" i="1" l="1"/>
  <c r="G49" i="1" s="1"/>
  <c r="H49" i="1" s="1"/>
  <c r="I49" i="1" s="1"/>
  <c r="J49" i="1" s="1"/>
  <c r="K49" i="1" s="1"/>
  <c r="F50" i="1"/>
  <c r="G50" i="1" s="1"/>
  <c r="H50" i="1" s="1"/>
  <c r="I50" i="1" s="1"/>
  <c r="J50" i="1" s="1"/>
  <c r="K50" i="1" s="1"/>
  <c r="F35" i="1"/>
  <c r="F36" i="1" s="1"/>
  <c r="F37" i="1" s="1"/>
  <c r="F38" i="1" s="1"/>
  <c r="F24" i="1"/>
  <c r="F48" i="1"/>
  <c r="G48" i="1" s="1"/>
  <c r="F39" i="1" l="1"/>
  <c r="F40" i="1" s="1"/>
  <c r="H48" i="1"/>
  <c r="I48" i="1" s="1"/>
  <c r="J48" i="1" s="1"/>
  <c r="K48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<sst xmlns="http://schemas.openxmlformats.org/spreadsheetml/2006/main" count="284" uniqueCount="168">
  <si>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</si>
  <si>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</si>
  <si>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</si>
  <si>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</si>
  <si>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</si>
  <si>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</si>
  <si>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</si>
  <si>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</si>
  <si>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</si>
  <si>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</si>
  <si>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</si>
  <si>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</si>
  <si>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</si>
  <si>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</si>
  <si>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</si>
  <si>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</si>
  <si>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</si>
  <si>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</si>
  <si>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</si>
  <si>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</si>
  <si>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</si>
  <si>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</si>
  <si>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</si>
  <si>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</si>
  <si>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</si>
  <si>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</si>
  <si>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</si>
  <si>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</si>
  <si>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</si>
  <si>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</si>
  <si>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</si>
  <si>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</si>
  <si>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</si>
  <si>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</si>
  <si>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</si>
  <si>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</si>
  <si>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</si>
  <si>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</si>
  <si>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</si>
  <si>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</si>
  <si>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</si>
  <si>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</si>
  <si>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</si>
  <si>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</si>
  <si>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</si>
  <si>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</si>
  <si>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</si>
  <si>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</si>
  <si>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</si>
  <si>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</si>
  <si>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</si>
  <si>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</si>
  <si>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</si>
  <si>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</si>
  <si>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</si>
  <si>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</si>
  <si>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</si>
  <si>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</si>
  <si>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</si>
  <si>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</si>
  <si>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</si>
  <si>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</si>
  <si>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</si>
  <si>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</si>
  <si>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</si>
  <si>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</si>
  <si>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</si>
  <si>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</si>
  <si>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</si>
  <si>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</si>
  <si>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</si>
  <si>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</si>
  <si>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</si>
  <si>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</si>
  <si>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</si>
  <si>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</si>
  <si>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</si>
  <si>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</si>
  <si>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</si>
  <si>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</si>
  <si>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</si>
  <si>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</si>
  <si>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</si>
  <si>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</si>
  <si>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</si>
  <si>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</si>
  <si>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</si>
  <si>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</si>
  <si>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</si>
  <si>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</si>
  <si>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</si>
  <si>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</si>
  <si>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</si>
  <si>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</si>
  <si>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</si>
  <si>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</si>
  <si>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</si>
  <si>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</si>
  <si>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</si>
  <si>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</si>
  <si>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</si>
  <si>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</si>
  <si>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</si>
  <si>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</si>
  <si>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</si>
  <si>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</si>
  <si>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</si>
  <si>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</si>
  <si>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</si>
  <si>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</si>
  <si>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</si>
  <si>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</si>
  <si>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</si>
  <si>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</si>
  <si>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</si>
  <si>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</si>
  <si>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</si>
  <si>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</si>
  <si>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</si>
  <si>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</si>
  <si>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</si>
  <si>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</si>
  <si>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</si>
  <si>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</si>
  <si>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</si>
  <si>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</si>
  <si>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</si>
  <si>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</si>
  <si>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</si>
  <si>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</si>
  <si>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</si>
  <si>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</si>
  <si>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</si>
  <si>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</si>
  <si>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</si>
  <si>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</si>
  <si>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</si>
  <si>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</si>
  <si>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</si>
  <si>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</si>
  <si>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</si>
  <si>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</si>
  <si>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</si>
  <si>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</si>
  <si>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</si>
  <si>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</si>
  <si>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</si>
  <si>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</si>
  <si>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</si>
  <si>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</si>
  <si>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</si>
  <si>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</si>
  <si>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</si>
  <si>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</si>
  <si>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</si>
  <si>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</si>
  <si>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</si>
  <si>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</si>
  <si>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</si>
  <si>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</si>
  <si>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</si>
  <si>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</si>
  <si>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me</t>
  </si>
  <si>
    <t xml:space="preserve">Numero unità locali in provincia </t>
  </si>
  <si>
    <t>Esempio B – Impresa con sede e N. unita' locali in provincia</t>
  </si>
  <si>
    <t>Esempio C – Importo per N. unita' locali fuori provincia</t>
  </si>
  <si>
    <t xml:space="preserve">Fatturato 2025 (Euro): </t>
  </si>
  <si>
    <t>DIRITTO ANNUALE 2026 - AUSILIO al CALCOLO del DIRITTO DOVUTO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</si>
</sst>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2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1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12" xfId="34" applyFont="1" applyFill="1" applyBorder="1" applyAlignment="1" applyProtection="1">
      <alignment horizontal="center"/>
    </xf>
    <xf numFmtId="167" fontId="19" fillId="0" borderId="12" xfId="0" applyNumberFormat="1" applyFont="1" applyBorder="1" applyProtection="1"/>
    <xf numFmtId="165" fontId="19" fillId="0" borderId="12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15" xfId="0" applyFont="1" applyBorder="1" applyAlignment="1" applyProtection="1">
      <alignment horizontal="center"/>
    </xf>
    <xf numFmtId="0" fontId="33" fillId="0" borderId="16" xfId="0" applyFont="1" applyBorder="1" applyAlignment="1" applyProtection="1">
      <alignment horizontal="center"/>
    </xf>
    <xf numFmtId="0" fontId="33" fillId="0" borderId="16" xfId="0" applyFont="1" applyBorder="1" applyAlignment="1" applyProtection="1">
      <alignment horizontal="center" vertical="center" wrapText="1"/>
    </xf>
    <xf numFmtId="0" fontId="33" fillId="0" borderId="16" xfId="0" applyFont="1" applyBorder="1" applyAlignment="1" applyProtection="1">
      <alignment horizontal="center" vertical="center" wrapText="1" shrinkToFit="1"/>
    </xf>
    <xf numFmtId="0" fontId="33" fillId="0" borderId="17" xfId="0" applyFont="1" applyBorder="1" applyAlignment="1" applyProtection="1">
      <alignment horizontal="center" vertical="center" wrapText="1"/>
    </xf>
    <xf numFmtId="0" fontId="19" fillId="2" borderId="18" xfId="0" applyFont="1" applyFill="1" applyBorder="1" applyAlignment="1" applyProtection="1">
      <alignment horizontal="center"/>
      <protection locked="0"/>
    </xf>
    <xf numFmtId="168" fontId="26" fillId="0" borderId="19" xfId="0" applyNumberFormat="1" applyFont="1" applyBorder="1" applyProtection="1"/>
    <xf numFmtId="0" fontId="19" fillId="2" borderId="20" xfId="0" applyFont="1" applyFill="1" applyBorder="1" applyAlignment="1" applyProtection="1">
      <alignment horizontal="center"/>
      <protection locked="0"/>
    </xf>
    <xf numFmtId="170" fontId="19" fillId="2" borderId="12" xfId="29" applyNumberFormat="1" applyFont="1" applyFill="1" applyBorder="1" applyAlignment="1" applyProtection="1">
      <alignment horizontal="center" vertical="center"/>
      <protection locked="0"/>
    </xf>
    <xf numFmtId="168" fontId="26" fillId="0" borderId="21" xfId="0" applyNumberFormat="1" applyFont="1" applyBorder="1" applyProtection="1"/>
    <xf numFmtId="0" fontId="43" fillId="26" borderId="0" xfId="0" applyFont="1" applyFill="1"/>
    <xf numFmtId="0" fontId="27" fillId="27" borderId="10" xfId="0" applyFont="1" applyFill="1" applyBorder="1" applyAlignment="1" applyProtection="1">
      <alignment horizontal="center"/>
      <protection locked="0"/>
    </xf>
    <xf numFmtId="0" fontId="19" fillId="27" borderId="18" xfId="0" applyFont="1" applyFill="1" applyBorder="1" applyAlignment="1" applyProtection="1">
      <alignment horizontal="center"/>
      <protection locked="0"/>
    </xf>
    <xf numFmtId="170" fontId="19" fillId="27" borderId="0" xfId="29" applyNumberFormat="1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/>
    </xf>
    <xf numFmtId="0" fontId="22" fillId="0" borderId="14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abSelected="1" workbookViewId="0">
      <selection activeCell="H33" sqref="H33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29.5703125" style="1" customWidth="1"/>
    <col min="9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79" t="s">
        <v>167</v>
      </c>
      <c r="B1" s="79"/>
      <c r="C1" s="79"/>
      <c r="D1" s="79"/>
      <c r="E1" s="79"/>
      <c r="F1" s="79"/>
      <c r="G1" s="79"/>
      <c r="H1" s="79"/>
      <c r="I1" s="57"/>
      <c r="IW1"/>
    </row>
    <row r="2" spans="1:257" s="3" customFormat="1" ht="18" customHeight="1">
      <c r="A2" s="80" t="s">
        <v>157</v>
      </c>
      <c r="B2" s="80"/>
      <c r="C2" s="80"/>
      <c r="D2" s="80"/>
      <c r="E2" s="80"/>
      <c r="F2" s="80"/>
      <c r="G2" s="80"/>
      <c r="H2" s="80"/>
      <c r="I2" s="58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166</v>
      </c>
      <c r="H5" s="75"/>
      <c r="I5" s="5"/>
    </row>
    <row r="6" spans="1:257" ht="18" customHeight="1">
      <c r="G6" s="6" t="s">
        <v>2</v>
      </c>
      <c r="H6" s="8" t="s">
        <v>162</v>
      </c>
      <c r="I6" s="5"/>
    </row>
    <row r="7" spans="1:257" ht="18" customHeight="1">
      <c r="G7" s="6" t="s">
        <v>4</v>
      </c>
      <c r="H7" s="9">
        <v>0.7</v>
      </c>
      <c r="I7" s="9"/>
    </row>
    <row r="8" spans="1:257" ht="18" customHeight="1">
      <c r="B8" s="10"/>
      <c r="C8" s="11"/>
      <c r="G8" s="10"/>
      <c r="H8" s="12"/>
      <c r="I8" s="12"/>
    </row>
    <row r="9" spans="1:257">
      <c r="A9" s="13" t="s">
        <v>5</v>
      </c>
    </row>
    <row r="11" spans="1:257" ht="26.25" customHeight="1">
      <c r="D11" s="14" t="s">
        <v>6</v>
      </c>
      <c r="E11" s="14" t="s">
        <v>7</v>
      </c>
      <c r="F11" s="15" t="s">
        <v>8</v>
      </c>
      <c r="G11" s="14" t="s">
        <v>9</v>
      </c>
      <c r="H11" s="14" t="s">
        <v>10</v>
      </c>
      <c r="I11" s="14"/>
    </row>
    <row r="12" spans="1:257">
      <c r="A12" s="16"/>
      <c r="B12" s="1" t="s">
        <v>11</v>
      </c>
      <c r="D12" s="17">
        <v>0</v>
      </c>
      <c r="E12" s="17">
        <v>100000</v>
      </c>
      <c r="F12" s="18" t="s">
        <v>12</v>
      </c>
      <c r="G12" s="10" t="s">
        <v>13</v>
      </c>
      <c r="H12" s="19">
        <v>200</v>
      </c>
      <c r="I12" s="19"/>
    </row>
    <row r="13" spans="1:257">
      <c r="A13" s="16"/>
      <c r="B13" s="1" t="s">
        <v>14</v>
      </c>
      <c r="D13" s="17">
        <v>100000</v>
      </c>
      <c r="E13" s="17">
        <v>250000</v>
      </c>
      <c r="F13" s="20">
        <f t="shared" ref="F13:F19" si="0">IF($H$5&lt;D13,0,IF($H$5&gt;E13,E13-D13,$H$5-D13))</f>
        <v>0</v>
      </c>
      <c r="G13" s="21">
        <v>1.4999999999999999E-4</v>
      </c>
      <c r="H13" s="22">
        <f t="shared" ref="H13:H19" si="1">ROUND(F13*G13,5)</f>
        <v>0</v>
      </c>
      <c r="I13" s="22"/>
    </row>
    <row r="14" spans="1:257">
      <c r="A14" s="16"/>
      <c r="B14" s="1" t="s">
        <v>15</v>
      </c>
      <c r="D14" s="17">
        <v>250000</v>
      </c>
      <c r="E14" s="17">
        <v>500000</v>
      </c>
      <c r="F14" s="20">
        <f t="shared" si="0"/>
        <v>0</v>
      </c>
      <c r="G14" s="21">
        <v>1.2999999999999999E-4</v>
      </c>
      <c r="H14" s="22">
        <f t="shared" si="1"/>
        <v>0</v>
      </c>
      <c r="I14" s="22"/>
    </row>
    <row r="15" spans="1:257">
      <c r="A15" s="16"/>
      <c r="B15" s="1" t="s">
        <v>16</v>
      </c>
      <c r="D15" s="17">
        <v>500000</v>
      </c>
      <c r="E15" s="17">
        <v>1000000</v>
      </c>
      <c r="F15" s="20">
        <f t="shared" si="0"/>
        <v>0</v>
      </c>
      <c r="G15" s="21">
        <v>1E-4</v>
      </c>
      <c r="H15" s="22">
        <f t="shared" si="1"/>
        <v>0</v>
      </c>
      <c r="I15" s="22"/>
    </row>
    <row r="16" spans="1:257">
      <c r="A16" s="16"/>
      <c r="B16" s="1" t="s">
        <v>17</v>
      </c>
      <c r="D16" s="17">
        <v>1000000</v>
      </c>
      <c r="E16" s="17">
        <v>10000000</v>
      </c>
      <c r="F16" s="20">
        <f t="shared" si="0"/>
        <v>0</v>
      </c>
      <c r="G16" s="21">
        <v>9.0000000000000006E-5</v>
      </c>
      <c r="H16" s="22">
        <f t="shared" si="1"/>
        <v>0</v>
      </c>
      <c r="I16" s="22"/>
    </row>
    <row r="17" spans="1:11">
      <c r="A17" s="16"/>
      <c r="B17" s="1" t="s">
        <v>18</v>
      </c>
      <c r="D17" s="17">
        <v>10000000</v>
      </c>
      <c r="E17" s="17">
        <v>35000000</v>
      </c>
      <c r="F17" s="20">
        <f t="shared" si="0"/>
        <v>0</v>
      </c>
      <c r="G17" s="21">
        <v>5.0000000000000002E-5</v>
      </c>
      <c r="H17" s="22">
        <f t="shared" si="1"/>
        <v>0</v>
      </c>
      <c r="I17" s="22"/>
    </row>
    <row r="18" spans="1:11">
      <c r="A18" s="16"/>
      <c r="B18" s="1" t="s">
        <v>19</v>
      </c>
      <c r="D18" s="17">
        <v>35000000</v>
      </c>
      <c r="E18" s="17">
        <v>50000000</v>
      </c>
      <c r="F18" s="20">
        <f t="shared" si="0"/>
        <v>0</v>
      </c>
      <c r="G18" s="21">
        <v>3.0000000000000001E-5</v>
      </c>
      <c r="H18" s="22">
        <f>ROUND(F18*G18,5)</f>
        <v>0</v>
      </c>
      <c r="I18" s="22"/>
    </row>
    <row r="19" spans="1:11">
      <c r="A19" s="16"/>
      <c r="B19" s="1" t="s">
        <v>20</v>
      </c>
      <c r="D19" s="17">
        <v>50000000</v>
      </c>
      <c r="E19" s="23" t="s">
        <v>21</v>
      </c>
      <c r="F19" s="20">
        <f t="shared" si="0"/>
        <v>0</v>
      </c>
      <c r="G19" s="21">
        <v>1.0000000000000001E-5</v>
      </c>
      <c r="H19" s="24">
        <f t="shared" si="1"/>
        <v>0</v>
      </c>
      <c r="I19" s="37"/>
    </row>
    <row r="20" spans="1:11">
      <c r="F20" s="25"/>
      <c r="G20" s="25"/>
      <c r="H20" s="22">
        <f>IF(SUM(H12:H19)&gt;40000,40000,SUM(H12:H19))</f>
        <v>200</v>
      </c>
      <c r="I20" s="26" t="s">
        <v>22</v>
      </c>
    </row>
    <row r="21" spans="1:11">
      <c r="F21" s="25"/>
      <c r="G21" s="25"/>
      <c r="H21" s="20"/>
      <c r="I21" s="20"/>
    </row>
    <row r="22" spans="1:11">
      <c r="A22" s="27" t="s">
        <v>23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1">
      <c r="A23" s="25"/>
    </row>
    <row r="24" spans="1:11">
      <c r="A24" s="16"/>
      <c r="B24" s="25" t="s">
        <v>24</v>
      </c>
      <c r="F24" s="22">
        <f>ROUND(H20,5)</f>
        <v>200</v>
      </c>
      <c r="I24" s="61"/>
      <c r="J24" s="22"/>
      <c r="K24" s="59"/>
    </row>
    <row r="25" spans="1:11">
      <c r="A25" s="16"/>
      <c r="B25" s="25" t="s">
        <v>25</v>
      </c>
      <c r="F25" s="22">
        <f>ROUND($H$7*F24,5)</f>
        <v>140</v>
      </c>
      <c r="G25" s="25"/>
      <c r="I25" s="61"/>
      <c r="J25" s="22"/>
      <c r="K25" s="59"/>
    </row>
    <row r="26" spans="1:11">
      <c r="A26" s="16"/>
      <c r="B26" s="25" t="s">
        <v>26</v>
      </c>
      <c r="F26" s="22">
        <f>ROUND(SUM(F24:F25),5)</f>
        <v>340</v>
      </c>
      <c r="G26" s="25"/>
      <c r="I26" s="61"/>
      <c r="J26" s="22"/>
      <c r="K26" s="59"/>
    </row>
    <row r="27" spans="1:11">
      <c r="A27" s="16"/>
      <c r="B27" s="25" t="s">
        <v>159</v>
      </c>
      <c r="F27" s="22">
        <f>F26-(F26*0.5)</f>
        <v>170</v>
      </c>
      <c r="G27" s="25"/>
      <c r="I27" s="61"/>
      <c r="J27" s="22"/>
      <c r="K27" s="59"/>
    </row>
    <row r="28" spans="1:11">
      <c r="B28" s="1" t="s">
        <v>27</v>
      </c>
      <c r="F28" s="19">
        <f>ROUND(F27,2)</f>
        <v>170</v>
      </c>
      <c r="I28" s="61"/>
      <c r="J28" s="19"/>
      <c r="K28" s="59"/>
    </row>
    <row r="29" spans="1:11">
      <c r="B29" s="1" t="s">
        <v>28</v>
      </c>
      <c r="F29" s="30">
        <f>ROUND(F28,0)</f>
        <v>170</v>
      </c>
      <c r="G29" s="31" t="s">
        <v>29</v>
      </c>
      <c r="H29" s="32"/>
      <c r="I29" s="62"/>
      <c r="J29" s="30"/>
      <c r="K29" s="60"/>
    </row>
    <row r="31" spans="1:11">
      <c r="A31" s="27" t="s">
        <v>164</v>
      </c>
      <c r="B31" s="28"/>
      <c r="C31" s="28"/>
      <c r="D31" s="28"/>
      <c r="E31" s="28"/>
      <c r="F31" s="28"/>
      <c r="G31" s="28"/>
      <c r="H31" s="28"/>
      <c r="I31" s="28"/>
      <c r="J31" s="28"/>
    </row>
    <row r="33" spans="1:11" ht="18" customHeight="1">
      <c r="G33" s="6" t="s">
        <v>163</v>
      </c>
      <c r="H33" s="76"/>
    </row>
    <row r="35" spans="1:11">
      <c r="A35" s="16"/>
      <c r="B35" s="25" t="s">
        <v>24</v>
      </c>
      <c r="F35" s="22">
        <f>ROUND(H20,5)</f>
        <v>200</v>
      </c>
    </row>
    <row r="36" spans="1:11">
      <c r="A36" s="16"/>
      <c r="B36" s="25" t="s">
        <v>30</v>
      </c>
      <c r="F36" s="22">
        <f>ROUND(IF(F35*20%&gt;200,200,F35*20%),5)</f>
        <v>40</v>
      </c>
    </row>
    <row r="37" spans="1:11">
      <c r="B37" s="25" t="s">
        <v>31</v>
      </c>
      <c r="F37" s="22">
        <f>F36*H33</f>
        <v>0</v>
      </c>
    </row>
    <row r="38" spans="1:11">
      <c r="B38" s="25" t="s">
        <v>32</v>
      </c>
      <c r="F38" s="22">
        <f>SUM(F35+F37)</f>
        <v>200</v>
      </c>
    </row>
    <row r="39" spans="1:11">
      <c r="B39" s="25" t="s">
        <v>33</v>
      </c>
      <c r="F39" s="22">
        <f>F38*$H$7</f>
        <v>140</v>
      </c>
    </row>
    <row r="40" spans="1:11">
      <c r="A40" s="16"/>
      <c r="B40" s="25" t="s">
        <v>34</v>
      </c>
      <c r="F40" s="22">
        <f>ROUND(SUM(F38+F39),5)</f>
        <v>340</v>
      </c>
      <c r="G40" s="25"/>
    </row>
    <row r="41" spans="1:11">
      <c r="A41" s="16"/>
      <c r="B41" s="25" t="s">
        <v>160</v>
      </c>
      <c r="F41" s="22">
        <f>ROUND(F40-(F40*0.5),5)</f>
        <v>170</v>
      </c>
      <c r="G41" s="25"/>
    </row>
    <row r="42" spans="1:11">
      <c r="B42" s="1" t="s">
        <v>27</v>
      </c>
      <c r="F42" s="19">
        <f>ROUND(F41,2)</f>
        <v>170</v>
      </c>
      <c r="J42" s="29"/>
    </row>
    <row r="43" spans="1:11">
      <c r="B43" s="1" t="s">
        <v>35</v>
      </c>
      <c r="F43" s="30">
        <f>ROUND(F42,0)</f>
        <v>170</v>
      </c>
      <c r="G43" s="31" t="s">
        <v>29</v>
      </c>
      <c r="H43" s="32"/>
      <c r="I43" s="32"/>
      <c r="J43" s="29"/>
    </row>
    <row r="44" spans="1:11">
      <c r="F44" s="33"/>
    </row>
    <row r="45" spans="1:11">
      <c r="A45" s="27" t="s">
        <v>165</v>
      </c>
      <c r="B45" s="28"/>
      <c r="C45" s="28"/>
      <c r="D45" s="28"/>
      <c r="E45" s="28"/>
      <c r="F45" s="28"/>
      <c r="G45" s="28"/>
      <c r="H45" s="28"/>
      <c r="I45" s="28"/>
      <c r="J45" s="28"/>
    </row>
    <row r="46" spans="1:11" ht="13.5" thickBot="1">
      <c r="A46" s="34"/>
    </row>
    <row r="47" spans="1:11" ht="51">
      <c r="C47" s="65" t="s">
        <v>36</v>
      </c>
      <c r="D47" s="66" t="s">
        <v>37</v>
      </c>
      <c r="E47" s="66" t="s">
        <v>38</v>
      </c>
      <c r="F47" s="67" t="s">
        <v>39</v>
      </c>
      <c r="G47" s="67" t="s">
        <v>40</v>
      </c>
      <c r="H47" s="68" t="s">
        <v>41</v>
      </c>
      <c r="I47" s="68" t="s">
        <v>161</v>
      </c>
      <c r="J47" s="67" t="s">
        <v>42</v>
      </c>
      <c r="K47" s="69" t="s">
        <v>43</v>
      </c>
    </row>
    <row r="48" spans="1:11">
      <c r="C48" s="77"/>
      <c r="D48" s="35">
        <f>IF(C48&lt;&gt;"",VLOOKUP(C48,Maggiorazioni!$A$5:$B$114,2,FALSE),0)</f>
        <v>0</v>
      </c>
      <c r="E48" s="78"/>
      <c r="F48" s="37">
        <f t="shared" ref="F48" si="2">IF(AND(C48&lt;&gt;"",E48&gt;0),IF($H$20*20%&gt;200,200,$H$20*20%),0)</f>
        <v>0</v>
      </c>
      <c r="G48" s="37">
        <f t="shared" ref="G48" si="3">(F48*E48)</f>
        <v>0</v>
      </c>
      <c r="H48" s="37">
        <f>ROUND((G48*D48+G48),5)</f>
        <v>0</v>
      </c>
      <c r="I48" s="37">
        <f>H48-(H48*0.5)</f>
        <v>0</v>
      </c>
      <c r="J48" s="38">
        <f>ROUND(I48,2)</f>
        <v>0</v>
      </c>
      <c r="K48" s="71">
        <f t="shared" ref="K48" si="4">ROUND(J48,0)</f>
        <v>0</v>
      </c>
    </row>
    <row r="49" spans="3:11">
      <c r="C49" s="70"/>
      <c r="D49" s="35">
        <f>IF(C49&lt;&gt;"",VLOOKUP(C49,Maggiorazioni!$A$5:$B$114,2,FALSE),0)</f>
        <v>0</v>
      </c>
      <c r="E49" s="36"/>
      <c r="F49" s="37">
        <f t="shared" ref="F49:F59" si="5">IF(AND(C49&lt;&gt;"",E49&gt;0),IF($H$20*20%&gt;200,200,$H$20*20%),0)</f>
        <v>0</v>
      </c>
      <c r="G49" s="37">
        <f t="shared" ref="G49:G59" si="6">(F49*E49)</f>
        <v>0</v>
      </c>
      <c r="H49" s="37">
        <f t="shared" ref="H49:H59" si="7">ROUND((G49*D49+G49),5)</f>
        <v>0</v>
      </c>
      <c r="I49" s="37">
        <f t="shared" ref="I49:I60" si="8">H49-(H49*0.5)</f>
        <v>0</v>
      </c>
      <c r="J49" s="38">
        <f t="shared" ref="J49:J60" si="9">ROUND(I49,2)</f>
        <v>0</v>
      </c>
      <c r="K49" s="71">
        <f t="shared" ref="K49:K59" si="10">ROUND(J49,0)</f>
        <v>0</v>
      </c>
    </row>
    <row r="50" spans="3:11">
      <c r="C50" s="70"/>
      <c r="D50" s="35">
        <f>IF(C50&lt;&gt;"",VLOOKUP(C50,Maggiorazioni!$A$5:$B$114,2,FALSE),0)</f>
        <v>0</v>
      </c>
      <c r="E50" s="36"/>
      <c r="F50" s="37">
        <f t="shared" si="5"/>
        <v>0</v>
      </c>
      <c r="G50" s="37">
        <f t="shared" si="6"/>
        <v>0</v>
      </c>
      <c r="H50" s="37">
        <f t="shared" si="7"/>
        <v>0</v>
      </c>
      <c r="I50" s="37">
        <f t="shared" si="8"/>
        <v>0</v>
      </c>
      <c r="J50" s="38">
        <f t="shared" si="9"/>
        <v>0</v>
      </c>
      <c r="K50" s="71">
        <f t="shared" si="10"/>
        <v>0</v>
      </c>
    </row>
    <row r="51" spans="3:11">
      <c r="C51" s="70"/>
      <c r="D51" s="35">
        <f>IF(C51&lt;&gt;"",VLOOKUP(C51,Maggiorazioni!$A$5:$B$114,2,FALSE),0)</f>
        <v>0</v>
      </c>
      <c r="E51" s="36"/>
      <c r="F51" s="37">
        <f t="shared" si="5"/>
        <v>0</v>
      </c>
      <c r="G51" s="37">
        <f t="shared" si="6"/>
        <v>0</v>
      </c>
      <c r="H51" s="37">
        <f t="shared" si="7"/>
        <v>0</v>
      </c>
      <c r="I51" s="37">
        <f t="shared" si="8"/>
        <v>0</v>
      </c>
      <c r="J51" s="38">
        <f t="shared" si="9"/>
        <v>0</v>
      </c>
      <c r="K51" s="71">
        <f t="shared" si="10"/>
        <v>0</v>
      </c>
    </row>
    <row r="52" spans="3:11">
      <c r="C52" s="70"/>
      <c r="D52" s="35">
        <f>IF(C52&lt;&gt;"",VLOOKUP(C52,Maggiorazioni!$A$5:$B$114,2,FALSE),0)</f>
        <v>0</v>
      </c>
      <c r="E52" s="36"/>
      <c r="F52" s="37">
        <f t="shared" si="5"/>
        <v>0</v>
      </c>
      <c r="G52" s="37">
        <f t="shared" si="6"/>
        <v>0</v>
      </c>
      <c r="H52" s="37">
        <f t="shared" si="7"/>
        <v>0</v>
      </c>
      <c r="I52" s="37">
        <f t="shared" si="8"/>
        <v>0</v>
      </c>
      <c r="J52" s="38">
        <f t="shared" si="9"/>
        <v>0</v>
      </c>
      <c r="K52" s="71">
        <f t="shared" si="10"/>
        <v>0</v>
      </c>
    </row>
    <row r="53" spans="3:11">
      <c r="C53" s="70"/>
      <c r="D53" s="35">
        <f>IF(C53&lt;&gt;"",VLOOKUP(C53,Maggiorazioni!$A$5:$B$114,2,FALSE),0)</f>
        <v>0</v>
      </c>
      <c r="E53" s="36"/>
      <c r="F53" s="37">
        <f t="shared" si="5"/>
        <v>0</v>
      </c>
      <c r="G53" s="37">
        <f t="shared" si="6"/>
        <v>0</v>
      </c>
      <c r="H53" s="37">
        <f t="shared" si="7"/>
        <v>0</v>
      </c>
      <c r="I53" s="37">
        <f t="shared" si="8"/>
        <v>0</v>
      </c>
      <c r="J53" s="38">
        <f t="shared" si="9"/>
        <v>0</v>
      </c>
      <c r="K53" s="71">
        <f t="shared" si="10"/>
        <v>0</v>
      </c>
    </row>
    <row r="54" spans="3:11">
      <c r="C54" s="70"/>
      <c r="D54" s="35">
        <f>IF(C54&lt;&gt;"",VLOOKUP(C54,Maggiorazioni!$A$5:$B$114,2,FALSE),0)</f>
        <v>0</v>
      </c>
      <c r="E54" s="36"/>
      <c r="F54" s="37">
        <f t="shared" si="5"/>
        <v>0</v>
      </c>
      <c r="G54" s="37">
        <f t="shared" si="6"/>
        <v>0</v>
      </c>
      <c r="H54" s="37">
        <f t="shared" si="7"/>
        <v>0</v>
      </c>
      <c r="I54" s="37">
        <f t="shared" si="8"/>
        <v>0</v>
      </c>
      <c r="J54" s="38">
        <f t="shared" si="9"/>
        <v>0</v>
      </c>
      <c r="K54" s="71">
        <f t="shared" si="10"/>
        <v>0</v>
      </c>
    </row>
    <row r="55" spans="3:11">
      <c r="C55" s="70"/>
      <c r="D55" s="35">
        <f>IF(C55&lt;&gt;"",VLOOKUP(C55,Maggiorazioni!$A$5:$B$114,2,FALSE),0)</f>
        <v>0</v>
      </c>
      <c r="E55" s="36"/>
      <c r="F55" s="37">
        <f t="shared" si="5"/>
        <v>0</v>
      </c>
      <c r="G55" s="37">
        <f t="shared" si="6"/>
        <v>0</v>
      </c>
      <c r="H55" s="37">
        <f t="shared" si="7"/>
        <v>0</v>
      </c>
      <c r="I55" s="37">
        <f t="shared" si="8"/>
        <v>0</v>
      </c>
      <c r="J55" s="38">
        <f t="shared" si="9"/>
        <v>0</v>
      </c>
      <c r="K55" s="71">
        <f t="shared" si="10"/>
        <v>0</v>
      </c>
    </row>
    <row r="56" spans="3:11">
      <c r="C56" s="70"/>
      <c r="D56" s="35">
        <f>IF(C56&lt;&gt;"",VLOOKUP(C56,Maggiorazioni!$A$5:$B$114,2,FALSE),0)</f>
        <v>0</v>
      </c>
      <c r="E56" s="36"/>
      <c r="F56" s="37">
        <f t="shared" si="5"/>
        <v>0</v>
      </c>
      <c r="G56" s="37">
        <f t="shared" si="6"/>
        <v>0</v>
      </c>
      <c r="H56" s="37">
        <f t="shared" si="7"/>
        <v>0</v>
      </c>
      <c r="I56" s="37">
        <f t="shared" si="8"/>
        <v>0</v>
      </c>
      <c r="J56" s="38">
        <f t="shared" si="9"/>
        <v>0</v>
      </c>
      <c r="K56" s="71">
        <f t="shared" si="10"/>
        <v>0</v>
      </c>
    </row>
    <row r="57" spans="3:11">
      <c r="C57" s="70"/>
      <c r="D57" s="35">
        <f>IF(C57&lt;&gt;"",VLOOKUP(C57,Maggiorazioni!$A$5:$B$114,2,FALSE),0)</f>
        <v>0</v>
      </c>
      <c r="E57" s="36"/>
      <c r="F57" s="37">
        <f t="shared" si="5"/>
        <v>0</v>
      </c>
      <c r="G57" s="37">
        <f t="shared" si="6"/>
        <v>0</v>
      </c>
      <c r="H57" s="37">
        <f t="shared" si="7"/>
        <v>0</v>
      </c>
      <c r="I57" s="37">
        <f t="shared" si="8"/>
        <v>0</v>
      </c>
      <c r="J57" s="38">
        <f t="shared" si="9"/>
        <v>0</v>
      </c>
      <c r="K57" s="71">
        <f t="shared" si="10"/>
        <v>0</v>
      </c>
    </row>
    <row r="58" spans="3:11">
      <c r="C58" s="70"/>
      <c r="D58" s="35">
        <f>IF(C58&lt;&gt;"",VLOOKUP(C58,Maggiorazioni!$A$5:$B$114,2,FALSE),0)</f>
        <v>0</v>
      </c>
      <c r="E58" s="36"/>
      <c r="F58" s="37">
        <f t="shared" si="5"/>
        <v>0</v>
      </c>
      <c r="G58" s="37">
        <f t="shared" si="6"/>
        <v>0</v>
      </c>
      <c r="H58" s="37">
        <f t="shared" si="7"/>
        <v>0</v>
      </c>
      <c r="I58" s="37">
        <f t="shared" si="8"/>
        <v>0</v>
      </c>
      <c r="J58" s="38">
        <f t="shared" si="9"/>
        <v>0</v>
      </c>
      <c r="K58" s="71">
        <f t="shared" si="10"/>
        <v>0</v>
      </c>
    </row>
    <row r="59" spans="3:11">
      <c r="C59" s="70"/>
      <c r="D59" s="35">
        <f>IF(C59&lt;&gt;"",VLOOKUP(C59,Maggiorazioni!$A$5:$B$114,2,FALSE),0)</f>
        <v>0</v>
      </c>
      <c r="E59" s="36"/>
      <c r="F59" s="37">
        <f t="shared" si="5"/>
        <v>0</v>
      </c>
      <c r="G59" s="37">
        <f t="shared" si="6"/>
        <v>0</v>
      </c>
      <c r="H59" s="37">
        <f t="shared" si="7"/>
        <v>0</v>
      </c>
      <c r="I59" s="37">
        <f t="shared" si="8"/>
        <v>0</v>
      </c>
      <c r="J59" s="38">
        <f t="shared" si="9"/>
        <v>0</v>
      </c>
      <c r="K59" s="71">
        <f t="shared" si="10"/>
        <v>0</v>
      </c>
    </row>
    <row r="60" spans="3:11" ht="13.5" thickBot="1">
      <c r="C60" s="72"/>
      <c r="D60" s="54">
        <f>IF(C60&lt;&gt;"",VLOOKUP(C60,Maggiorazioni!$A$5:$B$114,2,FALSE),0)</f>
        <v>0</v>
      </c>
      <c r="E60" s="73"/>
      <c r="F60" s="55">
        <f t="shared" ref="F60" si="11">IF(AND(C60&lt;&gt;"",E60&gt;0),IF($H$20*20%&gt;200,200,$H$20*20%),0)</f>
        <v>0</v>
      </c>
      <c r="G60" s="55">
        <f t="shared" ref="G60" si="12">(F60*E60)</f>
        <v>0</v>
      </c>
      <c r="H60" s="55">
        <f t="shared" ref="H60" si="13">ROUND((G60*D60+G60),5)</f>
        <v>0</v>
      </c>
      <c r="I60" s="55">
        <f t="shared" si="8"/>
        <v>0</v>
      </c>
      <c r="J60" s="56">
        <f t="shared" si="9"/>
        <v>0</v>
      </c>
      <c r="K60" s="74">
        <f t="shared" ref="K60" si="14">ROUND(J60,0)</f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7"/>
  <sheetViews>
    <sheetView topLeftCell="A52" workbookViewId="0">
      <selection activeCell="D121" sqref="D121"/>
    </sheetView>
  </sheetViews>
  <sheetFormatPr defaultRowHeight="15"/>
  <cols>
    <col min="1" max="1" width="16.5703125" style="39" customWidth="1"/>
    <col min="2" max="2" width="16.5703125" style="40" customWidth="1"/>
    <col min="3" max="3" width="7.5703125" style="40" customWidth="1"/>
    <col min="4" max="4" width="16.5703125" style="40" customWidth="1"/>
    <col min="5" max="5" width="16.5703125" customWidth="1"/>
    <col min="6" max="6" width="15.85546875" customWidth="1"/>
    <col min="7" max="7" width="12.7109375" style="64" bestFit="1" customWidth="1"/>
    <col min="8" max="8" width="14.7109375" style="64" bestFit="1" customWidth="1"/>
    <col min="9" max="9" width="11.85546875" style="64" bestFit="1" customWidth="1"/>
    <col min="10" max="10" width="13.28515625" style="64" bestFit="1" customWidth="1"/>
  </cols>
  <sheetData>
    <row r="2" spans="1:10" s="43" customFormat="1" ht="18">
      <c r="A2" s="41" t="s">
        <v>46</v>
      </c>
      <c r="B2" s="42"/>
      <c r="C2" s="42"/>
      <c r="D2" s="42"/>
      <c r="G2" s="63"/>
      <c r="H2" s="63"/>
      <c r="I2" s="63"/>
      <c r="J2" s="63"/>
    </row>
    <row r="4" spans="1:10">
      <c r="A4" s="44" t="s">
        <v>47</v>
      </c>
      <c r="B4" s="45" t="s">
        <v>48</v>
      </c>
      <c r="C4" s="46"/>
      <c r="D4" s="44" t="s">
        <v>47</v>
      </c>
      <c r="E4" s="45" t="s">
        <v>49</v>
      </c>
    </row>
    <row r="5" spans="1:10">
      <c r="A5" s="64" t="s">
        <v>51</v>
      </c>
      <c r="B5" s="48">
        <v>0.7</v>
      </c>
      <c r="C5" s="49"/>
      <c r="D5" s="47" t="s">
        <v>51</v>
      </c>
      <c r="E5" s="48">
        <v>0.7</v>
      </c>
    </row>
    <row r="6" spans="1:10">
      <c r="A6" s="64" t="s">
        <v>50</v>
      </c>
      <c r="B6" s="48">
        <v>0.2</v>
      </c>
      <c r="C6" s="49"/>
      <c r="D6" s="47" t="s">
        <v>50</v>
      </c>
      <c r="E6" s="48">
        <v>0.2</v>
      </c>
    </row>
    <row r="7" spans="1:10">
      <c r="A7" s="64" t="s">
        <v>52</v>
      </c>
      <c r="B7" s="48">
        <v>0.2</v>
      </c>
      <c r="C7" s="49"/>
      <c r="D7" s="47" t="s">
        <v>52</v>
      </c>
      <c r="E7" s="48">
        <v>0.2</v>
      </c>
    </row>
    <row r="8" spans="1:10">
      <c r="A8" s="64" t="s">
        <v>53</v>
      </c>
      <c r="B8" s="48">
        <v>0.2</v>
      </c>
      <c r="C8" s="49"/>
      <c r="D8" s="47" t="s">
        <v>53</v>
      </c>
      <c r="E8" s="48">
        <v>0.2</v>
      </c>
    </row>
    <row r="9" spans="1:10">
      <c r="A9" s="64" t="s">
        <v>54</v>
      </c>
      <c r="B9" s="48">
        <v>0.2</v>
      </c>
      <c r="C9" s="49"/>
      <c r="D9" s="47" t="s">
        <v>54</v>
      </c>
      <c r="E9" s="48">
        <v>0.2</v>
      </c>
    </row>
    <row r="10" spans="1:10">
      <c r="A10" s="64" t="s">
        <v>55</v>
      </c>
      <c r="B10" s="48">
        <v>0.2</v>
      </c>
      <c r="C10" s="49"/>
      <c r="D10" s="47" t="s">
        <v>55</v>
      </c>
      <c r="E10" s="48">
        <v>0.2</v>
      </c>
    </row>
    <row r="11" spans="1:10">
      <c r="A11" s="64" t="s">
        <v>56</v>
      </c>
      <c r="B11" s="48">
        <v>0.2</v>
      </c>
      <c r="C11" s="49"/>
      <c r="D11" s="47" t="s">
        <v>56</v>
      </c>
      <c r="E11" s="48">
        <v>0.2</v>
      </c>
    </row>
    <row r="12" spans="1:10">
      <c r="A12" s="64" t="s">
        <v>57</v>
      </c>
      <c r="B12" s="48">
        <v>0.2</v>
      </c>
      <c r="C12" s="49"/>
      <c r="D12" s="47" t="s">
        <v>57</v>
      </c>
      <c r="E12" s="48">
        <v>0.2</v>
      </c>
    </row>
    <row r="13" spans="1:10">
      <c r="A13" s="64" t="s">
        <v>58</v>
      </c>
      <c r="B13" s="48">
        <v>0.2</v>
      </c>
      <c r="C13" s="49"/>
      <c r="D13" s="47" t="s">
        <v>58</v>
      </c>
      <c r="E13" s="48">
        <v>0.2</v>
      </c>
    </row>
    <row r="14" spans="1:10">
      <c r="A14" s="64" t="s">
        <v>59</v>
      </c>
      <c r="B14" s="48">
        <v>0.2</v>
      </c>
      <c r="C14" s="49"/>
      <c r="D14" s="47" t="s">
        <v>59</v>
      </c>
      <c r="E14" s="48">
        <v>0.2</v>
      </c>
    </row>
    <row r="15" spans="1:10">
      <c r="A15" s="64" t="s">
        <v>60</v>
      </c>
      <c r="B15" s="48">
        <v>0.2</v>
      </c>
      <c r="C15" s="49"/>
      <c r="D15" s="47" t="s">
        <v>60</v>
      </c>
      <c r="E15" s="48">
        <v>0.2</v>
      </c>
    </row>
    <row r="16" spans="1:10">
      <c r="A16" s="64" t="s">
        <v>61</v>
      </c>
      <c r="B16" s="48">
        <v>0.2</v>
      </c>
      <c r="C16" s="49"/>
      <c r="D16" s="47" t="s">
        <v>61</v>
      </c>
      <c r="E16" s="48">
        <v>0.2</v>
      </c>
    </row>
    <row r="17" spans="1:5">
      <c r="A17" s="64" t="s">
        <v>62</v>
      </c>
      <c r="B17" s="48">
        <v>0.2</v>
      </c>
      <c r="C17" s="49"/>
      <c r="D17" s="47" t="s">
        <v>62</v>
      </c>
      <c r="E17" s="48">
        <v>0.2</v>
      </c>
    </row>
    <row r="18" spans="1:5">
      <c r="A18" s="64" t="s">
        <v>63</v>
      </c>
      <c r="B18" s="48">
        <v>0.2</v>
      </c>
      <c r="C18" s="49"/>
      <c r="D18" s="47" t="s">
        <v>63</v>
      </c>
      <c r="E18" s="48">
        <v>0.2</v>
      </c>
    </row>
    <row r="19" spans="1:5">
      <c r="A19" s="64" t="s">
        <v>64</v>
      </c>
      <c r="B19" s="48">
        <v>0.2</v>
      </c>
      <c r="C19" s="49"/>
      <c r="D19" s="47" t="s">
        <v>64</v>
      </c>
      <c r="E19" s="48">
        <v>0.2</v>
      </c>
    </row>
    <row r="20" spans="1:5">
      <c r="A20" s="64" t="s">
        <v>65</v>
      </c>
      <c r="B20" s="48">
        <v>0.2</v>
      </c>
      <c r="C20" s="49"/>
      <c r="D20" s="47" t="s">
        <v>65</v>
      </c>
      <c r="E20" s="48">
        <v>0.2</v>
      </c>
    </row>
    <row r="21" spans="1:5">
      <c r="A21" s="64" t="s">
        <v>66</v>
      </c>
      <c r="B21" s="48">
        <v>0.2</v>
      </c>
      <c r="C21" s="49"/>
      <c r="D21" s="47" t="s">
        <v>66</v>
      </c>
      <c r="E21" s="48">
        <v>0.2</v>
      </c>
    </row>
    <row r="22" spans="1:5">
      <c r="A22" s="64" t="s">
        <v>67</v>
      </c>
      <c r="B22" s="48">
        <v>0.2</v>
      </c>
      <c r="C22" s="49"/>
      <c r="D22" s="47" t="s">
        <v>67</v>
      </c>
      <c r="E22" s="48">
        <v>0.2</v>
      </c>
    </row>
    <row r="23" spans="1:5">
      <c r="A23" s="64" t="s">
        <v>68</v>
      </c>
      <c r="B23" s="48">
        <v>0.2</v>
      </c>
      <c r="C23" s="49"/>
      <c r="D23" s="47" t="s">
        <v>68</v>
      </c>
      <c r="E23" s="48">
        <v>0.2</v>
      </c>
    </row>
    <row r="24" spans="1:5">
      <c r="A24" s="64" t="s">
        <v>69</v>
      </c>
      <c r="B24" s="48">
        <v>0.2</v>
      </c>
      <c r="C24" s="49"/>
      <c r="D24" s="47" t="s">
        <v>69</v>
      </c>
      <c r="E24" s="48">
        <v>0.2</v>
      </c>
    </row>
    <row r="25" spans="1:5">
      <c r="A25" s="64" t="s">
        <v>70</v>
      </c>
      <c r="B25" s="48">
        <v>0.2</v>
      </c>
      <c r="C25" s="49"/>
      <c r="D25" s="47" t="s">
        <v>70</v>
      </c>
      <c r="E25" s="48">
        <v>0.2</v>
      </c>
    </row>
    <row r="26" spans="1:5">
      <c r="A26" s="64" t="s">
        <v>71</v>
      </c>
      <c r="B26" s="48">
        <v>0.2</v>
      </c>
      <c r="C26" s="49"/>
      <c r="D26" s="47" t="s">
        <v>71</v>
      </c>
      <c r="E26" s="48">
        <v>0.2</v>
      </c>
    </row>
    <row r="27" spans="1:5">
      <c r="A27" s="64" t="s">
        <v>72</v>
      </c>
      <c r="B27" s="48">
        <v>0.7</v>
      </c>
      <c r="C27" s="49"/>
      <c r="D27" s="47" t="s">
        <v>72</v>
      </c>
      <c r="E27" s="48">
        <v>0.7</v>
      </c>
    </row>
    <row r="28" spans="1:5">
      <c r="A28" s="64" t="s">
        <v>73</v>
      </c>
      <c r="B28" s="48">
        <v>0.2</v>
      </c>
      <c r="C28" s="49"/>
      <c r="D28" s="47" t="s">
        <v>73</v>
      </c>
      <c r="E28" s="48">
        <v>0.2</v>
      </c>
    </row>
    <row r="29" spans="1:5">
      <c r="A29" s="64" t="s">
        <v>74</v>
      </c>
      <c r="B29" s="48">
        <v>0.2</v>
      </c>
      <c r="C29" s="49"/>
      <c r="D29" s="47" t="s">
        <v>74</v>
      </c>
      <c r="E29" s="48">
        <v>0.2</v>
      </c>
    </row>
    <row r="30" spans="1:5">
      <c r="A30" s="64" t="s">
        <v>75</v>
      </c>
      <c r="B30" s="48">
        <v>0.2</v>
      </c>
      <c r="C30" s="49"/>
      <c r="D30" s="47" t="s">
        <v>75</v>
      </c>
      <c r="E30" s="48">
        <v>0.2</v>
      </c>
    </row>
    <row r="31" spans="1:5">
      <c r="A31" s="64" t="s">
        <v>76</v>
      </c>
      <c r="B31" s="48">
        <v>0.2</v>
      </c>
      <c r="C31" s="49"/>
      <c r="D31" s="47" t="s">
        <v>76</v>
      </c>
      <c r="E31" s="48">
        <v>0.2</v>
      </c>
    </row>
    <row r="32" spans="1:5">
      <c r="A32" s="64" t="s">
        <v>77</v>
      </c>
      <c r="B32" s="48">
        <v>0.7</v>
      </c>
      <c r="C32" s="49"/>
      <c r="D32" s="47" t="s">
        <v>77</v>
      </c>
      <c r="E32" s="48">
        <v>0.7</v>
      </c>
    </row>
    <row r="33" spans="1:5">
      <c r="A33" s="64" t="s">
        <v>78</v>
      </c>
      <c r="B33" s="48">
        <v>0.2</v>
      </c>
      <c r="C33" s="49"/>
      <c r="D33" s="47" t="s">
        <v>78</v>
      </c>
      <c r="E33" s="48">
        <v>0.2</v>
      </c>
    </row>
    <row r="34" spans="1:5">
      <c r="A34" s="64" t="s">
        <v>79</v>
      </c>
      <c r="B34" s="48">
        <v>0.7</v>
      </c>
      <c r="C34" s="49"/>
      <c r="D34" s="47" t="s">
        <v>79</v>
      </c>
      <c r="E34" s="48">
        <v>0.7</v>
      </c>
    </row>
    <row r="35" spans="1:5">
      <c r="A35" s="64" t="s">
        <v>80</v>
      </c>
      <c r="B35" s="48">
        <v>0.2</v>
      </c>
      <c r="C35" s="49"/>
      <c r="D35" s="47" t="s">
        <v>80</v>
      </c>
      <c r="E35" s="48">
        <v>0.2</v>
      </c>
    </row>
    <row r="36" spans="1:5">
      <c r="A36" s="64" t="s">
        <v>81</v>
      </c>
      <c r="B36" s="48">
        <v>0.2</v>
      </c>
      <c r="C36" s="49"/>
      <c r="D36" s="47" t="s">
        <v>81</v>
      </c>
      <c r="E36" s="48">
        <v>0.2</v>
      </c>
    </row>
    <row r="37" spans="1:5">
      <c r="A37" s="64" t="s">
        <v>82</v>
      </c>
      <c r="B37" s="48">
        <v>0.2</v>
      </c>
      <c r="C37" s="49"/>
      <c r="D37" s="47" t="s">
        <v>82</v>
      </c>
      <c r="E37" s="48">
        <v>0.2</v>
      </c>
    </row>
    <row r="38" spans="1:5">
      <c r="A38" s="64" t="s">
        <v>83</v>
      </c>
      <c r="B38" s="48">
        <v>0.2</v>
      </c>
      <c r="C38" s="49"/>
      <c r="D38" s="47" t="s">
        <v>83</v>
      </c>
      <c r="E38" s="48">
        <v>0.2</v>
      </c>
    </row>
    <row r="39" spans="1:5">
      <c r="A39" s="64" t="s">
        <v>84</v>
      </c>
      <c r="B39" s="48">
        <v>0.2</v>
      </c>
      <c r="C39" s="49"/>
      <c r="D39" s="47" t="s">
        <v>84</v>
      </c>
      <c r="E39" s="48">
        <v>0.2</v>
      </c>
    </row>
    <row r="40" spans="1:5">
      <c r="A40" s="64" t="s">
        <v>85</v>
      </c>
      <c r="B40" s="48">
        <v>0.2</v>
      </c>
      <c r="C40" s="49"/>
      <c r="D40" s="47" t="s">
        <v>85</v>
      </c>
      <c r="E40" s="48">
        <v>0.2</v>
      </c>
    </row>
    <row r="41" spans="1:5">
      <c r="A41" s="64" t="s">
        <v>86</v>
      </c>
      <c r="B41" s="48">
        <v>0.2</v>
      </c>
      <c r="C41" s="49"/>
      <c r="D41" s="47" t="s">
        <v>86</v>
      </c>
      <c r="E41" s="48">
        <v>0.2</v>
      </c>
    </row>
    <row r="42" spans="1:5">
      <c r="A42" s="64" t="s">
        <v>87</v>
      </c>
      <c r="B42" s="48">
        <v>0.2</v>
      </c>
      <c r="C42" s="49"/>
      <c r="D42" s="47" t="s">
        <v>87</v>
      </c>
      <c r="E42" s="48">
        <v>0.2</v>
      </c>
    </row>
    <row r="43" spans="1:5">
      <c r="A43" s="64" t="s">
        <v>88</v>
      </c>
      <c r="B43" s="48">
        <v>0.2</v>
      </c>
      <c r="C43" s="49"/>
      <c r="D43" s="47" t="s">
        <v>88</v>
      </c>
      <c r="E43" s="48">
        <v>0.2</v>
      </c>
    </row>
    <row r="44" spans="1:5">
      <c r="A44" s="64" t="s">
        <v>89</v>
      </c>
      <c r="B44" s="48">
        <v>0.2</v>
      </c>
      <c r="C44" s="49"/>
      <c r="D44" s="47" t="s">
        <v>89</v>
      </c>
      <c r="E44" s="48">
        <v>0.2</v>
      </c>
    </row>
    <row r="45" spans="1:5">
      <c r="A45" s="64" t="s">
        <v>91</v>
      </c>
      <c r="B45" s="48">
        <v>0.2</v>
      </c>
      <c r="C45" s="49"/>
      <c r="D45" s="47" t="s">
        <v>91</v>
      </c>
      <c r="E45" s="48">
        <v>0.2</v>
      </c>
    </row>
    <row r="46" spans="1:5">
      <c r="A46" s="64" t="s">
        <v>92</v>
      </c>
      <c r="B46" s="48">
        <v>0.2</v>
      </c>
      <c r="C46" s="49"/>
      <c r="D46" s="47" t="s">
        <v>92</v>
      </c>
      <c r="E46" s="48">
        <v>0.2</v>
      </c>
    </row>
    <row r="47" spans="1:5">
      <c r="A47" s="64" t="s">
        <v>90</v>
      </c>
      <c r="B47" s="48">
        <v>0.2</v>
      </c>
      <c r="C47" s="49"/>
      <c r="D47" s="47" t="s">
        <v>90</v>
      </c>
      <c r="E47" s="48">
        <v>0.2</v>
      </c>
    </row>
    <row r="48" spans="1:5">
      <c r="A48" s="64" t="s">
        <v>93</v>
      </c>
      <c r="B48" s="48">
        <v>0.2</v>
      </c>
      <c r="C48" s="49"/>
      <c r="D48" s="47" t="s">
        <v>93</v>
      </c>
      <c r="E48" s="48">
        <v>0.2</v>
      </c>
    </row>
    <row r="49" spans="1:5">
      <c r="A49" s="64" t="s">
        <v>94</v>
      </c>
      <c r="B49" s="48">
        <v>0.2</v>
      </c>
      <c r="C49" s="49"/>
      <c r="D49" s="47" t="s">
        <v>94</v>
      </c>
      <c r="E49" s="48">
        <v>0.2</v>
      </c>
    </row>
    <row r="50" spans="1:5">
      <c r="A50" s="64" t="s">
        <v>95</v>
      </c>
      <c r="B50" s="48">
        <v>0.2</v>
      </c>
      <c r="C50" s="49"/>
      <c r="D50" s="47" t="s">
        <v>95</v>
      </c>
      <c r="E50" s="48">
        <v>0.2</v>
      </c>
    </row>
    <row r="51" spans="1:5">
      <c r="A51" s="64" t="s">
        <v>96</v>
      </c>
      <c r="B51" s="48">
        <v>0.2</v>
      </c>
      <c r="C51" s="49"/>
      <c r="D51" s="47" t="s">
        <v>96</v>
      </c>
      <c r="E51" s="48">
        <v>0.2</v>
      </c>
    </row>
    <row r="52" spans="1:5">
      <c r="A52" s="64" t="s">
        <v>97</v>
      </c>
      <c r="B52" s="48">
        <v>0.2</v>
      </c>
      <c r="C52" s="49"/>
      <c r="D52" s="47" t="s">
        <v>97</v>
      </c>
      <c r="E52" s="48">
        <v>0.2</v>
      </c>
    </row>
    <row r="53" spans="1:5">
      <c r="A53" s="64" t="s">
        <v>98</v>
      </c>
      <c r="B53" s="48">
        <v>0.2</v>
      </c>
      <c r="C53" s="49"/>
      <c r="D53" s="47" t="s">
        <v>98</v>
      </c>
      <c r="E53" s="48">
        <v>0.2</v>
      </c>
    </row>
    <row r="54" spans="1:5">
      <c r="A54" s="64" t="s">
        <v>99</v>
      </c>
      <c r="B54" s="48">
        <v>0.2</v>
      </c>
      <c r="C54" s="49"/>
      <c r="D54" s="47" t="s">
        <v>99</v>
      </c>
      <c r="E54" s="48">
        <v>0.2</v>
      </c>
    </row>
    <row r="55" spans="1:5">
      <c r="A55" s="64" t="s">
        <v>100</v>
      </c>
      <c r="B55" s="48">
        <v>0.2</v>
      </c>
      <c r="C55" s="49"/>
      <c r="D55" s="47" t="s">
        <v>100</v>
      </c>
      <c r="E55" s="48">
        <v>0.2</v>
      </c>
    </row>
    <row r="56" spans="1:5">
      <c r="A56" s="64" t="s">
        <v>101</v>
      </c>
      <c r="B56" s="48">
        <v>0.7</v>
      </c>
      <c r="C56" s="49"/>
      <c r="D56" s="47" t="s">
        <v>101</v>
      </c>
      <c r="E56" s="48">
        <v>0.7</v>
      </c>
    </row>
    <row r="57" spans="1:5">
      <c r="A57" s="64" t="s">
        <v>102</v>
      </c>
      <c r="B57" s="48">
        <v>0.2</v>
      </c>
      <c r="C57" s="49"/>
      <c r="D57" s="47" t="s">
        <v>102</v>
      </c>
      <c r="E57" s="48">
        <v>0.2</v>
      </c>
    </row>
    <row r="58" spans="1:5">
      <c r="A58" s="64" t="s">
        <v>103</v>
      </c>
      <c r="B58" s="48">
        <v>0.2</v>
      </c>
      <c r="C58" s="49"/>
      <c r="D58" s="47" t="s">
        <v>103</v>
      </c>
      <c r="E58" s="48">
        <v>0.2</v>
      </c>
    </row>
    <row r="59" spans="1:5">
      <c r="A59" s="64" t="s">
        <v>104</v>
      </c>
      <c r="B59" s="48">
        <v>0.2</v>
      </c>
      <c r="C59" s="49"/>
      <c r="D59" s="47" t="s">
        <v>104</v>
      </c>
      <c r="E59" s="48">
        <v>0.2</v>
      </c>
    </row>
    <row r="60" spans="1:5">
      <c r="A60" s="64" t="s">
        <v>105</v>
      </c>
      <c r="B60" s="48">
        <v>0.2</v>
      </c>
      <c r="C60" s="49"/>
      <c r="D60" s="47" t="s">
        <v>105</v>
      </c>
      <c r="E60" s="48">
        <v>0.2</v>
      </c>
    </row>
    <row r="61" spans="1:5">
      <c r="A61" s="64" t="s">
        <v>106</v>
      </c>
      <c r="B61" s="48">
        <v>0.2</v>
      </c>
      <c r="C61" s="49"/>
      <c r="D61" s="47" t="s">
        <v>106</v>
      </c>
      <c r="E61" s="48">
        <v>0.2</v>
      </c>
    </row>
    <row r="62" spans="1:5">
      <c r="A62" s="64" t="s">
        <v>107</v>
      </c>
      <c r="B62" s="48">
        <v>0.2</v>
      </c>
      <c r="C62" s="49"/>
      <c r="D62" s="47" t="s">
        <v>107</v>
      </c>
      <c r="E62" s="48">
        <v>0.2</v>
      </c>
    </row>
    <row r="63" spans="1:5">
      <c r="A63" s="64" t="s">
        <v>108</v>
      </c>
      <c r="B63" s="48">
        <v>0.2</v>
      </c>
      <c r="C63" s="49"/>
      <c r="D63" s="47" t="s">
        <v>108</v>
      </c>
      <c r="E63" s="48">
        <v>0.2</v>
      </c>
    </row>
    <row r="64" spans="1:5">
      <c r="A64" s="64" t="s">
        <v>109</v>
      </c>
      <c r="B64" s="48">
        <v>0.2</v>
      </c>
      <c r="C64" s="49"/>
      <c r="D64" s="47" t="s">
        <v>109</v>
      </c>
      <c r="E64" s="48">
        <v>0.2</v>
      </c>
    </row>
    <row r="65" spans="1:5">
      <c r="A65" s="64" t="s">
        <v>110</v>
      </c>
      <c r="B65" s="48">
        <v>0.2</v>
      </c>
      <c r="C65" s="49"/>
      <c r="D65" s="47" t="s">
        <v>110</v>
      </c>
      <c r="E65" s="48">
        <v>0.2</v>
      </c>
    </row>
    <row r="66" spans="1:5">
      <c r="A66" s="64" t="s">
        <v>111</v>
      </c>
      <c r="B66" s="48">
        <v>0.7</v>
      </c>
      <c r="C66" s="49"/>
      <c r="D66" s="47" t="s">
        <v>111</v>
      </c>
      <c r="E66" s="48">
        <v>0.7</v>
      </c>
    </row>
    <row r="67" spans="1:5">
      <c r="A67" s="64" t="s">
        <v>112</v>
      </c>
      <c r="B67" s="48">
        <v>0.2</v>
      </c>
      <c r="C67" s="49"/>
      <c r="D67" s="47" t="s">
        <v>112</v>
      </c>
      <c r="E67" s="48">
        <v>0.2</v>
      </c>
    </row>
    <row r="68" spans="1:5">
      <c r="A68" s="64" t="s">
        <v>113</v>
      </c>
      <c r="B68" s="48">
        <v>0.2</v>
      </c>
      <c r="C68" s="49"/>
      <c r="D68" s="47" t="s">
        <v>113</v>
      </c>
      <c r="E68" s="48">
        <v>0.2</v>
      </c>
    </row>
    <row r="69" spans="1:5">
      <c r="A69" s="64" t="s">
        <v>114</v>
      </c>
      <c r="B69" s="48">
        <v>0.2</v>
      </c>
      <c r="C69" s="49"/>
      <c r="D69" s="47" t="s">
        <v>114</v>
      </c>
      <c r="E69" s="48">
        <v>0.2</v>
      </c>
    </row>
    <row r="70" spans="1:5">
      <c r="A70" s="64" t="s">
        <v>115</v>
      </c>
      <c r="B70" s="48">
        <v>0.2</v>
      </c>
      <c r="C70" s="49"/>
      <c r="D70" s="47" t="s">
        <v>115</v>
      </c>
      <c r="E70" s="48">
        <v>0.2</v>
      </c>
    </row>
    <row r="71" spans="1:5">
      <c r="A71" s="64" t="s">
        <v>116</v>
      </c>
      <c r="B71" s="48">
        <v>0.2</v>
      </c>
      <c r="C71" s="49"/>
      <c r="D71" s="47" t="s">
        <v>116</v>
      </c>
      <c r="E71" s="48">
        <v>0.2</v>
      </c>
    </row>
    <row r="72" spans="1:5">
      <c r="A72" s="64" t="s">
        <v>117</v>
      </c>
      <c r="B72" s="48">
        <v>0.2</v>
      </c>
      <c r="C72" s="49"/>
      <c r="D72" s="47" t="s">
        <v>117</v>
      </c>
      <c r="E72" s="48">
        <v>0.2</v>
      </c>
    </row>
    <row r="73" spans="1:5">
      <c r="A73" s="64" t="s">
        <v>118</v>
      </c>
      <c r="B73" s="48">
        <v>0.2</v>
      </c>
      <c r="C73" s="49"/>
      <c r="D73" s="47" t="s">
        <v>118</v>
      </c>
      <c r="E73" s="48">
        <v>0.2</v>
      </c>
    </row>
    <row r="74" spans="1:5">
      <c r="A74" s="64" t="s">
        <v>158</v>
      </c>
      <c r="B74" s="48">
        <v>0.2</v>
      </c>
      <c r="C74" s="49"/>
      <c r="D74" s="47" t="s">
        <v>158</v>
      </c>
      <c r="E74" s="48">
        <v>0.2</v>
      </c>
    </row>
    <row r="75" spans="1:5">
      <c r="A75" s="64" t="s">
        <v>119</v>
      </c>
      <c r="B75" s="48">
        <v>0.2</v>
      </c>
      <c r="C75" s="49"/>
      <c r="D75" s="47" t="s">
        <v>119</v>
      </c>
      <c r="E75" s="48">
        <v>0.2</v>
      </c>
    </row>
    <row r="76" spans="1:5">
      <c r="A76" s="64" t="s">
        <v>120</v>
      </c>
      <c r="B76" s="48">
        <v>0.2</v>
      </c>
      <c r="C76" s="49"/>
      <c r="D76" s="47" t="s">
        <v>120</v>
      </c>
      <c r="E76" s="48">
        <v>0.2</v>
      </c>
    </row>
    <row r="77" spans="1:5">
      <c r="A77" s="64" t="s">
        <v>121</v>
      </c>
      <c r="B77" s="48">
        <v>0.2</v>
      </c>
      <c r="C77" s="49"/>
      <c r="D77" s="47" t="s">
        <v>121</v>
      </c>
      <c r="E77" s="48">
        <v>0.2</v>
      </c>
    </row>
    <row r="78" spans="1:5">
      <c r="A78" s="64" t="s">
        <v>122</v>
      </c>
      <c r="B78" s="48">
        <v>0.2</v>
      </c>
      <c r="C78" s="49"/>
      <c r="D78" s="47" t="s">
        <v>122</v>
      </c>
      <c r="E78" s="48">
        <v>0.2</v>
      </c>
    </row>
    <row r="79" spans="1:5">
      <c r="A79" s="64" t="s">
        <v>123</v>
      </c>
      <c r="B79" s="48">
        <v>0.2</v>
      </c>
      <c r="C79" s="49"/>
      <c r="D79" s="47" t="s">
        <v>123</v>
      </c>
      <c r="E79" s="48">
        <v>0.2</v>
      </c>
    </row>
    <row r="80" spans="1:5">
      <c r="A80" s="64" t="s">
        <v>124</v>
      </c>
      <c r="B80" s="48">
        <v>0.2</v>
      </c>
      <c r="C80" s="49"/>
      <c r="D80" s="47" t="s">
        <v>124</v>
      </c>
      <c r="E80" s="48">
        <v>0.2</v>
      </c>
    </row>
    <row r="81" spans="1:5">
      <c r="A81" s="64" t="s">
        <v>125</v>
      </c>
      <c r="B81" s="48">
        <v>0.2</v>
      </c>
      <c r="C81" s="49"/>
      <c r="D81" s="47" t="s">
        <v>125</v>
      </c>
      <c r="E81" s="48">
        <v>0.2</v>
      </c>
    </row>
    <row r="82" spans="1:5">
      <c r="A82" s="64" t="s">
        <v>126</v>
      </c>
      <c r="B82" s="48">
        <v>0.2</v>
      </c>
      <c r="C82" s="49"/>
      <c r="D82" s="47" t="s">
        <v>126</v>
      </c>
      <c r="E82" s="48">
        <v>0.2</v>
      </c>
    </row>
    <row r="83" spans="1:5">
      <c r="A83" s="64" t="s">
        <v>127</v>
      </c>
      <c r="B83" s="48">
        <v>0.7</v>
      </c>
      <c r="C83" s="49"/>
      <c r="D83" s="47" t="s">
        <v>127</v>
      </c>
      <c r="E83" s="48">
        <v>0.7</v>
      </c>
    </row>
    <row r="84" spans="1:5">
      <c r="A84" s="64" t="s">
        <v>128</v>
      </c>
      <c r="B84" s="48">
        <v>0.2</v>
      </c>
      <c r="C84" s="49"/>
      <c r="D84" s="47" t="s">
        <v>128</v>
      </c>
      <c r="E84" s="48">
        <v>0.2</v>
      </c>
    </row>
    <row r="85" spans="1:5">
      <c r="A85" s="64" t="s">
        <v>129</v>
      </c>
      <c r="B85" s="48">
        <v>0.2</v>
      </c>
      <c r="C85" s="49"/>
      <c r="D85" s="47" t="s">
        <v>129</v>
      </c>
      <c r="E85" s="48">
        <v>0.2</v>
      </c>
    </row>
    <row r="86" spans="1:5">
      <c r="A86" s="64" t="s">
        <v>130</v>
      </c>
      <c r="B86" s="48">
        <v>0.2</v>
      </c>
      <c r="C86" s="49"/>
      <c r="D86" s="47" t="s">
        <v>130</v>
      </c>
      <c r="E86" s="48">
        <v>0.2</v>
      </c>
    </row>
    <row r="87" spans="1:5">
      <c r="A87" s="64" t="s">
        <v>131</v>
      </c>
      <c r="B87" s="48">
        <v>0.2</v>
      </c>
      <c r="C87" s="49"/>
      <c r="D87" s="47" t="s">
        <v>131</v>
      </c>
      <c r="E87" s="48">
        <v>0.2</v>
      </c>
    </row>
    <row r="88" spans="1:5">
      <c r="A88" s="64" t="s">
        <v>132</v>
      </c>
      <c r="B88" s="48">
        <v>0.2</v>
      </c>
      <c r="C88" s="49"/>
      <c r="D88" s="47" t="s">
        <v>132</v>
      </c>
      <c r="E88" s="48">
        <v>0.2</v>
      </c>
    </row>
    <row r="89" spans="1:5">
      <c r="A89" s="64" t="s">
        <v>133</v>
      </c>
      <c r="B89" s="48">
        <v>0.2</v>
      </c>
      <c r="C89" s="49"/>
      <c r="D89" s="47" t="s">
        <v>133</v>
      </c>
      <c r="E89" s="48">
        <v>0.2</v>
      </c>
    </row>
    <row r="90" spans="1:5">
      <c r="A90" s="64" t="s">
        <v>134</v>
      </c>
      <c r="B90" s="48">
        <v>0.2</v>
      </c>
      <c r="C90" s="49"/>
      <c r="D90" s="47" t="s">
        <v>134</v>
      </c>
      <c r="E90" s="48">
        <v>0.2</v>
      </c>
    </row>
    <row r="91" spans="1:5">
      <c r="A91" s="64" t="s">
        <v>135</v>
      </c>
      <c r="B91" s="48">
        <v>0.2</v>
      </c>
      <c r="C91" s="49"/>
      <c r="D91" s="47" t="s">
        <v>135</v>
      </c>
      <c r="E91" s="48">
        <v>0.2</v>
      </c>
    </row>
    <row r="92" spans="1:5">
      <c r="A92" s="64" t="s">
        <v>136</v>
      </c>
      <c r="B92" s="48">
        <v>0.7</v>
      </c>
      <c r="C92" s="49"/>
      <c r="D92" s="47" t="s">
        <v>136</v>
      </c>
      <c r="E92" s="48">
        <v>0.7</v>
      </c>
    </row>
    <row r="93" spans="1:5">
      <c r="A93" s="64" t="s">
        <v>137</v>
      </c>
      <c r="B93" s="48">
        <v>0.2</v>
      </c>
      <c r="C93" s="49"/>
      <c r="D93" s="47" t="s">
        <v>137</v>
      </c>
      <c r="E93" s="48">
        <v>0.2</v>
      </c>
    </row>
    <row r="94" spans="1:5">
      <c r="A94" s="64" t="s">
        <v>138</v>
      </c>
      <c r="B94" s="48">
        <v>0.2</v>
      </c>
      <c r="C94" s="49"/>
      <c r="D94" s="47" t="s">
        <v>138</v>
      </c>
      <c r="E94" s="48">
        <v>0.2</v>
      </c>
    </row>
    <row r="95" spans="1:5">
      <c r="A95" s="64" t="s">
        <v>139</v>
      </c>
      <c r="B95" s="48">
        <v>0.2</v>
      </c>
      <c r="C95" s="49"/>
      <c r="D95" s="47" t="s">
        <v>139</v>
      </c>
      <c r="E95" s="48">
        <v>0.2</v>
      </c>
    </row>
    <row r="96" spans="1:5">
      <c r="A96" s="64" t="s">
        <v>140</v>
      </c>
      <c r="B96" s="48">
        <v>0.2</v>
      </c>
      <c r="C96" s="49"/>
      <c r="D96" s="47" t="s">
        <v>140</v>
      </c>
      <c r="E96" s="48">
        <v>0.2</v>
      </c>
    </row>
    <row r="97" spans="1:6">
      <c r="A97" s="64" t="s">
        <v>141</v>
      </c>
      <c r="B97" s="48">
        <v>0.2</v>
      </c>
      <c r="C97" s="49"/>
      <c r="D97" s="47" t="s">
        <v>141</v>
      </c>
      <c r="E97" s="48">
        <v>0.2</v>
      </c>
    </row>
    <row r="98" spans="1:6">
      <c r="A98" s="64" t="s">
        <v>142</v>
      </c>
      <c r="B98" s="48">
        <v>0.2</v>
      </c>
      <c r="C98" s="49"/>
      <c r="D98" s="47" t="s">
        <v>142</v>
      </c>
      <c r="E98" s="48">
        <v>0.2</v>
      </c>
    </row>
    <row r="99" spans="1:6">
      <c r="A99" s="64" t="s">
        <v>143</v>
      </c>
      <c r="B99" s="48">
        <v>0.7</v>
      </c>
      <c r="C99" s="49"/>
      <c r="D99" s="47" t="s">
        <v>143</v>
      </c>
      <c r="E99" s="48">
        <v>0.7</v>
      </c>
    </row>
    <row r="100" spans="1:6">
      <c r="A100" s="64" t="s">
        <v>144</v>
      </c>
      <c r="B100" s="48">
        <v>0.2</v>
      </c>
      <c r="C100" s="49"/>
      <c r="D100" s="47" t="s">
        <v>144</v>
      </c>
      <c r="E100" s="48">
        <v>0.2</v>
      </c>
    </row>
    <row r="101" spans="1:6">
      <c r="A101" s="64" t="s">
        <v>145</v>
      </c>
      <c r="B101" s="48">
        <v>0.2</v>
      </c>
      <c r="C101" s="49"/>
      <c r="D101" s="47" t="s">
        <v>145</v>
      </c>
      <c r="E101" s="48">
        <v>0.2</v>
      </c>
    </row>
    <row r="102" spans="1:6">
      <c r="A102" s="64" t="s">
        <v>146</v>
      </c>
      <c r="B102" s="48">
        <v>0.2</v>
      </c>
      <c r="C102" s="49"/>
      <c r="D102" s="47" t="s">
        <v>146</v>
      </c>
      <c r="E102" s="48">
        <v>0.2</v>
      </c>
    </row>
    <row r="103" spans="1:6">
      <c r="A103" s="64" t="s">
        <v>147</v>
      </c>
      <c r="B103" s="48">
        <v>0.2</v>
      </c>
      <c r="C103" s="49"/>
      <c r="D103" s="47" t="s">
        <v>147</v>
      </c>
      <c r="E103" s="48">
        <v>0.2</v>
      </c>
    </row>
    <row r="104" spans="1:6">
      <c r="A104" s="64" t="s">
        <v>148</v>
      </c>
      <c r="B104" s="48">
        <v>0.2</v>
      </c>
      <c r="C104" s="49"/>
      <c r="D104" s="47" t="s">
        <v>148</v>
      </c>
      <c r="E104" s="48">
        <v>0.2</v>
      </c>
    </row>
    <row r="105" spans="1:6">
      <c r="A105" s="64" t="s">
        <v>149</v>
      </c>
      <c r="B105" s="48">
        <v>0.2</v>
      </c>
      <c r="C105" s="49"/>
      <c r="D105" s="47" t="s">
        <v>149</v>
      </c>
      <c r="E105" s="48">
        <v>0.2</v>
      </c>
    </row>
    <row r="106" spans="1:6">
      <c r="A106" s="64" t="s">
        <v>150</v>
      </c>
      <c r="B106" s="48">
        <v>0.2</v>
      </c>
      <c r="C106" s="49"/>
      <c r="D106" s="47" t="s">
        <v>150</v>
      </c>
      <c r="E106" s="48">
        <v>0.2</v>
      </c>
    </row>
    <row r="107" spans="1:6">
      <c r="A107" s="64" t="s">
        <v>151</v>
      </c>
      <c r="B107" s="48">
        <v>0.2</v>
      </c>
      <c r="C107" s="49"/>
      <c r="D107" s="47" t="s">
        <v>151</v>
      </c>
      <c r="E107" s="48">
        <v>0.2</v>
      </c>
    </row>
    <row r="108" spans="1:6">
      <c r="A108" s="64" t="s">
        <v>152</v>
      </c>
      <c r="B108" s="48">
        <v>0.2</v>
      </c>
      <c r="C108" s="49"/>
      <c r="D108" s="47" t="s">
        <v>152</v>
      </c>
      <c r="E108" s="48">
        <v>0.2</v>
      </c>
    </row>
    <row r="109" spans="1:6">
      <c r="A109" s="64" t="s">
        <v>153</v>
      </c>
      <c r="B109" s="48">
        <v>0.2</v>
      </c>
      <c r="C109" s="49"/>
      <c r="D109" s="47" t="s">
        <v>153</v>
      </c>
      <c r="E109" s="48">
        <v>0.2</v>
      </c>
    </row>
    <row r="110" spans="1:6">
      <c r="A110" s="64" t="s">
        <v>154</v>
      </c>
      <c r="B110" s="48">
        <v>0.2</v>
      </c>
      <c r="C110" s="49"/>
      <c r="D110" s="47" t="s">
        <v>154</v>
      </c>
      <c r="E110" s="48">
        <v>0.2</v>
      </c>
    </row>
    <row r="111" spans="1:6">
      <c r="A111" s="64" t="s">
        <v>155</v>
      </c>
      <c r="B111" s="48">
        <v>0.2</v>
      </c>
      <c r="C111" s="49"/>
      <c r="D111" s="47" t="s">
        <v>155</v>
      </c>
      <c r="E111" s="48">
        <v>0.2</v>
      </c>
    </row>
    <row r="112" spans="1:6">
      <c r="A112" s="50" t="s">
        <v>3</v>
      </c>
      <c r="B112" s="51">
        <v>0.1</v>
      </c>
      <c r="C112" s="52"/>
      <c r="D112" s="50" t="s">
        <v>3</v>
      </c>
      <c r="E112" s="51">
        <v>0.1</v>
      </c>
      <c r="F112" s="53" t="s">
        <v>156</v>
      </c>
    </row>
    <row r="113" spans="1:6">
      <c r="A113" s="50" t="s">
        <v>44</v>
      </c>
      <c r="B113" s="51">
        <v>0.12</v>
      </c>
      <c r="C113" s="52"/>
      <c r="D113" s="50" t="s">
        <v>44</v>
      </c>
      <c r="E113" s="51">
        <v>0.12</v>
      </c>
      <c r="F113" s="53" t="s">
        <v>156</v>
      </c>
    </row>
    <row r="114" spans="1:6">
      <c r="A114" s="50" t="s">
        <v>45</v>
      </c>
      <c r="B114" s="51">
        <v>0.15</v>
      </c>
      <c r="C114" s="52"/>
      <c r="D114" s="50" t="s">
        <v>45</v>
      </c>
      <c r="E114" s="51">
        <v>0.15</v>
      </c>
      <c r="F114" s="53" t="s">
        <v>156</v>
      </c>
    </row>
    <row r="116" spans="1:6">
      <c r="B116" s="64"/>
      <c r="E116" s="64"/>
    </row>
    <row r="117" spans="1:6">
      <c r="B117" s="64"/>
      <c r="E117" s="64"/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su Fatturato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Utente</cp:lastModifiedBy>
  <dcterms:created xsi:type="dcterms:W3CDTF">2011-05-09T08:13:24Z</dcterms:created>
  <dcterms:modified xsi:type="dcterms:W3CDTF">2026-05-12T08:03:56Z</dcterms:modified>
</cp:coreProperties>
</file>